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 s="1"/>
  <c r="E4" i="1" l="1"/>
  <c r="E5" i="1" s="1"/>
  <c r="E6" i="1" s="1"/>
  <c r="E7" i="1" s="1"/>
  <c r="E8" i="1" s="1"/>
  <c r="E9" i="1" s="1"/>
  <c r="B10" i="1"/>
  <c r="B13" i="1" l="1"/>
  <c r="B12" i="1"/>
  <c r="B11" i="1"/>
  <c r="B15" i="1" l="1"/>
  <c r="B14" i="1"/>
  <c r="B16" i="1" s="1"/>
</calcChain>
</file>

<file path=xl/sharedStrings.xml><?xml version="1.0" encoding="utf-8"?>
<sst xmlns="http://schemas.openxmlformats.org/spreadsheetml/2006/main" count="28" uniqueCount="27">
  <si>
    <t>Input Data</t>
  </si>
  <si>
    <t>Average Service time</t>
  </si>
  <si>
    <t>minutes per customer</t>
  </si>
  <si>
    <t>customers per hour</t>
  </si>
  <si>
    <t>Performance Measures</t>
  </si>
  <si>
    <t>Number of Servers (S)</t>
  </si>
  <si>
    <t>n</t>
  </si>
  <si>
    <t>Summation</t>
  </si>
  <si>
    <t>'=((1/((FACT(B7))*(B7)^(3-B7)))*((B4/B6)^3)*B10)</t>
  </si>
  <si>
    <t>=((1/(FACT(B7)))*((B4/B6)^(B7))*((B7*B6)/((B7*B6)-(B4)))*B10)</t>
  </si>
  <si>
    <t>=(((B4*B6)*(B4/B6)^(B7))/((FACT(B7-1))*((B7*B6)-(B4))^(2)))*B10 + (B4/B6)</t>
  </si>
  <si>
    <t>=(B13)-(B4/B6)</t>
  </si>
  <si>
    <t>=(B13/B4)</t>
  </si>
  <si>
    <t xml:space="preserve"> =(B14/B4)</t>
  </si>
  <si>
    <t>'=(1)/((E3)+((1)/(FACT(B7))*((B4/B6)^(B7))*(((B7)*(B6))/((B7*B6)-(B4)))))</t>
  </si>
  <si>
    <t>=E2+SUMPRODUCT(1/FACT(D3),($B$4/$B$6)^D3)</t>
  </si>
  <si>
    <r>
      <t>Arrival Rate (</t>
    </r>
    <r>
      <rPr>
        <i/>
        <sz val="14"/>
        <color theme="1"/>
        <rFont val="Calibri"/>
        <family val="2"/>
      </rPr>
      <t>λ)</t>
    </r>
  </si>
  <si>
    <r>
      <t>Service rate (</t>
    </r>
    <r>
      <rPr>
        <i/>
        <sz val="14"/>
        <color theme="1"/>
        <rFont val="Calibri"/>
        <family val="2"/>
      </rPr>
      <t>µ)</t>
    </r>
  </si>
  <si>
    <r>
      <t>Probability of exactly 3 customers in the system (P</t>
    </r>
    <r>
      <rPr>
        <b/>
        <i/>
        <vertAlign val="subscript"/>
        <sz val="14"/>
        <color rgb="FFFF0000"/>
        <rFont val="Calibri"/>
        <family val="2"/>
        <scheme val="minor"/>
      </rPr>
      <t>3</t>
    </r>
    <r>
      <rPr>
        <b/>
        <i/>
        <sz val="14"/>
        <color rgb="FFFF0000"/>
        <rFont val="Calibri"/>
        <family val="2"/>
        <scheme val="minor"/>
      </rPr>
      <t>)</t>
    </r>
  </si>
  <si>
    <r>
      <t>Probability that an arriving customer will wait for service (P</t>
    </r>
    <r>
      <rPr>
        <b/>
        <i/>
        <vertAlign val="subscript"/>
        <sz val="14"/>
        <color rgb="FFFF0000"/>
        <rFont val="Calibri"/>
        <family val="2"/>
        <scheme val="minor"/>
      </rPr>
      <t>w</t>
    </r>
    <r>
      <rPr>
        <b/>
        <i/>
        <sz val="14"/>
        <color rgb="FFFF0000"/>
        <rFont val="Calibri"/>
        <family val="2"/>
        <scheme val="minor"/>
      </rPr>
      <t>)</t>
    </r>
  </si>
  <si>
    <r>
      <t>Average number customers waiting in the system (L</t>
    </r>
    <r>
      <rPr>
        <b/>
        <i/>
        <vertAlign val="subscript"/>
        <sz val="14"/>
        <color rgb="FFFF0000"/>
        <rFont val="Calibri"/>
        <family val="2"/>
        <scheme val="minor"/>
      </rPr>
      <t>s</t>
    </r>
    <r>
      <rPr>
        <b/>
        <i/>
        <sz val="14"/>
        <color rgb="FFFF0000"/>
        <rFont val="Calibri"/>
        <family val="2"/>
        <scheme val="minor"/>
      </rPr>
      <t>)</t>
    </r>
  </si>
  <si>
    <r>
      <t>Average number customers waiting in line (L</t>
    </r>
    <r>
      <rPr>
        <b/>
        <i/>
        <vertAlign val="subscript"/>
        <sz val="14"/>
        <color rgb="FFFF0000"/>
        <rFont val="Calibri"/>
        <family val="2"/>
        <scheme val="minor"/>
      </rPr>
      <t>q</t>
    </r>
    <r>
      <rPr>
        <b/>
        <i/>
        <sz val="14"/>
        <color rgb="FFFF0000"/>
        <rFont val="Calibri"/>
        <family val="2"/>
        <scheme val="minor"/>
      </rPr>
      <t>)</t>
    </r>
  </si>
  <si>
    <r>
      <t>Average time in hours a customer spends in the system (W</t>
    </r>
    <r>
      <rPr>
        <b/>
        <i/>
        <vertAlign val="subscript"/>
        <sz val="14"/>
        <color rgb="FFFF0000"/>
        <rFont val="Calibri"/>
        <family val="2"/>
        <scheme val="minor"/>
      </rPr>
      <t>s</t>
    </r>
    <r>
      <rPr>
        <b/>
        <i/>
        <sz val="14"/>
        <color rgb="FFFF0000"/>
        <rFont val="Calibri"/>
        <family val="2"/>
        <scheme val="minor"/>
      </rPr>
      <t>)</t>
    </r>
  </si>
  <si>
    <r>
      <t>Average time in hours a customer spends in the queue(W</t>
    </r>
    <r>
      <rPr>
        <b/>
        <i/>
        <vertAlign val="subscript"/>
        <sz val="14"/>
        <color rgb="FFFF0000"/>
        <rFont val="Calibri"/>
        <family val="2"/>
        <scheme val="minor"/>
      </rPr>
      <t>q</t>
    </r>
    <r>
      <rPr>
        <b/>
        <i/>
        <sz val="14"/>
        <color rgb="FFFF0000"/>
        <rFont val="Calibri"/>
        <family val="2"/>
        <scheme val="minor"/>
      </rPr>
      <t>)</t>
    </r>
  </si>
  <si>
    <r>
      <t>Summation Portion of the P</t>
    </r>
    <r>
      <rPr>
        <b/>
        <vertAlign val="subscript"/>
        <sz val="14"/>
        <color theme="5" tint="-0.499984740745262"/>
        <rFont val="Calibri"/>
        <family val="2"/>
        <scheme val="minor"/>
      </rPr>
      <t>0</t>
    </r>
    <r>
      <rPr>
        <b/>
        <sz val="14"/>
        <color theme="5" tint="-0.499984740745262"/>
        <rFont val="Calibri"/>
        <family val="2"/>
        <scheme val="minor"/>
      </rPr>
      <t xml:space="preserve"> formula</t>
    </r>
  </si>
  <si>
    <r>
      <t>Probability that no customers are in the system (P</t>
    </r>
    <r>
      <rPr>
        <b/>
        <i/>
        <vertAlign val="subscript"/>
        <sz val="14"/>
        <color rgb="FFFF0000"/>
        <rFont val="Calibri"/>
        <family val="2"/>
        <scheme val="minor"/>
      </rPr>
      <t>0</t>
    </r>
    <r>
      <rPr>
        <b/>
        <i/>
        <sz val="14"/>
        <color rgb="FFFF0000"/>
        <rFont val="Calibri"/>
        <family val="2"/>
        <scheme val="minor"/>
      </rPr>
      <t>)</t>
    </r>
  </si>
  <si>
    <t>Module C-Solved Problem C-4: Multiple Server (M/M/S)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</si>
</sst>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4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vertAlign val="subscript"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vertAlign val="subscript"/>
      <sz val="14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2" fillId="0" borderId="0" xfId="0" quotePrefix="1" applyFont="1"/>
    <xf numFmtId="0" fontId="9" fillId="0" borderId="0" xfId="0" quotePrefix="1" applyFont="1" applyAlignment="1">
      <alignment horizontal="right"/>
    </xf>
    <xf numFmtId="0" fontId="7" fillId="0" borderId="0" xfId="0" applyFont="1" applyAlignment="1">
      <alignment vertical="center"/>
    </xf>
    <xf numFmtId="0" fontId="10" fillId="0" borderId="0" xfId="0" quotePrefix="1" applyFont="1" applyAlignment="1">
      <alignment horizontal="right"/>
    </xf>
    <xf numFmtId="0" fontId="11" fillId="0" borderId="0" xfId="0" applyFont="1"/>
    <xf numFmtId="0" fontId="10" fillId="0" borderId="0" xfId="0" applyFont="1"/>
    <xf numFmtId="0" fontId="10" fillId="0" borderId="0" xfId="0" quotePrefix="1" applyFont="1"/>
    <xf numFmtId="164" fontId="10" fillId="0" borderId="0" xfId="0" quotePrefix="1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114300</xdr:rowOff>
    </xdr:from>
    <xdr:to>
      <xdr:col>3</xdr:col>
      <xdr:colOff>390525</xdr:colOff>
      <xdr:row>9</xdr:row>
      <xdr:rowOff>123825</xdr:rowOff>
    </xdr:to>
    <xdr:cxnSp macro="">
      <xdr:nvCxnSpPr>
        <xdr:cNvPr id="9" name="Straight Arrow Connector 8"/>
        <xdr:cNvCxnSpPr/>
      </xdr:nvCxnSpPr>
      <xdr:spPr>
        <a:xfrm>
          <a:off x="4867275" y="1914525"/>
          <a:ext cx="176212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13</xdr:row>
      <xdr:rowOff>114300</xdr:rowOff>
    </xdr:from>
    <xdr:to>
      <xdr:col>4</xdr:col>
      <xdr:colOff>3200400</xdr:colOff>
      <xdr:row>13</xdr:row>
      <xdr:rowOff>133350</xdr:rowOff>
    </xdr:to>
    <xdr:cxnSp macro="">
      <xdr:nvCxnSpPr>
        <xdr:cNvPr id="11" name="Straight Arrow Connector 10"/>
        <xdr:cNvCxnSpPr/>
      </xdr:nvCxnSpPr>
      <xdr:spPr>
        <a:xfrm flipV="1">
          <a:off x="4867275" y="2867025"/>
          <a:ext cx="5181600" cy="1905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14</xdr:row>
      <xdr:rowOff>133350</xdr:rowOff>
    </xdr:from>
    <xdr:to>
      <xdr:col>4</xdr:col>
      <xdr:colOff>3476625</xdr:colOff>
      <xdr:row>14</xdr:row>
      <xdr:rowOff>152401</xdr:rowOff>
    </xdr:to>
    <xdr:cxnSp macro="">
      <xdr:nvCxnSpPr>
        <xdr:cNvPr id="13" name="Straight Arrow Connector 12"/>
        <xdr:cNvCxnSpPr/>
      </xdr:nvCxnSpPr>
      <xdr:spPr>
        <a:xfrm flipV="1">
          <a:off x="4857750" y="3124200"/>
          <a:ext cx="5467350" cy="19051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15</xdr:row>
      <xdr:rowOff>114300</xdr:rowOff>
    </xdr:from>
    <xdr:to>
      <xdr:col>4</xdr:col>
      <xdr:colOff>3514725</xdr:colOff>
      <xdr:row>15</xdr:row>
      <xdr:rowOff>114300</xdr:rowOff>
    </xdr:to>
    <xdr:cxnSp macro="">
      <xdr:nvCxnSpPr>
        <xdr:cNvPr id="15" name="Straight Arrow Connector 14"/>
        <xdr:cNvCxnSpPr/>
      </xdr:nvCxnSpPr>
      <xdr:spPr>
        <a:xfrm>
          <a:off x="4857750" y="3343275"/>
          <a:ext cx="55054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123825</xdr:rowOff>
    </xdr:from>
    <xdr:to>
      <xdr:col>4</xdr:col>
      <xdr:colOff>1152525</xdr:colOff>
      <xdr:row>10</xdr:row>
      <xdr:rowOff>133350</xdr:rowOff>
    </xdr:to>
    <xdr:cxnSp macro="">
      <xdr:nvCxnSpPr>
        <xdr:cNvPr id="5" name="Straight Arrow Connector 4"/>
        <xdr:cNvCxnSpPr/>
      </xdr:nvCxnSpPr>
      <xdr:spPr>
        <a:xfrm flipV="1">
          <a:off x="4867275" y="2162175"/>
          <a:ext cx="313372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123825</xdr:rowOff>
    </xdr:from>
    <xdr:to>
      <xdr:col>4</xdr:col>
      <xdr:colOff>247650</xdr:colOff>
      <xdr:row>11</xdr:row>
      <xdr:rowOff>133350</xdr:rowOff>
    </xdr:to>
    <xdr:cxnSp macro="">
      <xdr:nvCxnSpPr>
        <xdr:cNvPr id="8" name="Straight Arrow Connector 7"/>
        <xdr:cNvCxnSpPr/>
      </xdr:nvCxnSpPr>
      <xdr:spPr>
        <a:xfrm>
          <a:off x="4857750" y="2400300"/>
          <a:ext cx="223837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133350</xdr:rowOff>
    </xdr:from>
    <xdr:to>
      <xdr:col>3</xdr:col>
      <xdr:colOff>190500</xdr:colOff>
      <xdr:row>12</xdr:row>
      <xdr:rowOff>142876</xdr:rowOff>
    </xdr:to>
    <xdr:cxnSp macro="">
      <xdr:nvCxnSpPr>
        <xdr:cNvPr id="12" name="Straight Arrow Connector 11"/>
        <xdr:cNvCxnSpPr/>
      </xdr:nvCxnSpPr>
      <xdr:spPr>
        <a:xfrm flipV="1">
          <a:off x="4857750" y="2647950"/>
          <a:ext cx="1571625" cy="9526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1085850</xdr:colOff>
      <xdr:row>2</xdr:row>
      <xdr:rowOff>123825</xdr:rowOff>
    </xdr:from>
    <xdr:to>
      <xdr:col>4</xdr:col>
      <xdr:colOff>5629275</xdr:colOff>
      <xdr:row>9</xdr:row>
      <xdr:rowOff>57150</xdr:rowOff>
    </xdr:to>
    <xdr:cxnSp macro="">
      <xdr:nvCxnSpPr>
        <xdr:cNvPr id="3" name="Straight Arrow Connector 2"/>
        <xdr:cNvCxnSpPr/>
      </xdr:nvCxnSpPr>
      <xdr:spPr>
        <a:xfrm flipH="1">
          <a:off x="9029700" y="600075"/>
          <a:ext cx="4543425" cy="160020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1143000</xdr:colOff>
      <xdr:row>9</xdr:row>
      <xdr:rowOff>209550</xdr:rowOff>
    </xdr:from>
    <xdr:to>
      <xdr:col>4</xdr:col>
      <xdr:colOff>3543300</xdr:colOff>
      <xdr:row>17</xdr:row>
      <xdr:rowOff>9525</xdr:rowOff>
    </xdr:to>
    <xdr:cxnSp macro="">
      <xdr:nvCxnSpPr>
        <xdr:cNvPr id="6" name="Straight Arrow Connector 5"/>
        <xdr:cNvCxnSpPr/>
      </xdr:nvCxnSpPr>
      <xdr:spPr>
        <a:xfrm>
          <a:off x="9086850" y="2352675"/>
          <a:ext cx="2400300" cy="18383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2857500</xdr:colOff>
      <xdr:row>17</xdr:row>
      <xdr:rowOff>133350</xdr:rowOff>
    </xdr:from>
    <xdr:to>
      <xdr:col>4</xdr:col>
      <xdr:colOff>2133600</xdr:colOff>
      <xdr:row>17</xdr:row>
      <xdr:rowOff>161925</xdr:rowOff>
    </xdr:to>
    <xdr:cxnSp macro="">
      <xdr:nvCxnSpPr>
        <xdr:cNvPr id="14" name="Straight Arrow Connector 13"/>
        <xdr:cNvCxnSpPr/>
      </xdr:nvCxnSpPr>
      <xdr:spPr>
        <a:xfrm flipV="1">
          <a:off x="2857500" y="4314825"/>
          <a:ext cx="7219950" cy="2857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defaultRowHeight="15" x14ac:dyDescent="0.25"/>
  <cols>
    <col min="1" max="1" width="74.85546875" customWidth="1"/>
    <col min="3" max="3" width="26" bestFit="1" customWidth="1"/>
    <col min="5" max="5" width="90.140625" customWidth="1"/>
    <col min="9" max="9" width="11.140625" bestFit="1" customWidth="1"/>
  </cols>
  <sheetData>
    <row r="1" spans="1:9" ht="18.75" x14ac:dyDescent="0.3">
      <c r="A1" s="2" t="s">
        <v>26</v>
      </c>
      <c r="B1" s="3"/>
      <c r="C1" s="3"/>
      <c r="D1" s="2" t="s">
        <v>6</v>
      </c>
      <c r="E1" s="2" t="s">
        <v>7</v>
      </c>
      <c r="F1" s="1"/>
      <c r="G1" s="1"/>
    </row>
    <row r="2" spans="1:9" ht="18.75" x14ac:dyDescent="0.3">
      <c r="A2" s="3"/>
      <c r="B2" s="3"/>
      <c r="C2" s="3"/>
      <c r="D2" s="3">
        <v>0</v>
      </c>
      <c r="E2" s="3">
        <f>SUMPRODUCT(1/FACT(D2),($B$4/$B$6)^D2)</f>
        <v>1</v>
      </c>
      <c r="F2" s="1"/>
      <c r="G2" s="1"/>
    </row>
    <row r="3" spans="1:9" ht="18.75" x14ac:dyDescent="0.3">
      <c r="A3" s="2" t="s">
        <v>0</v>
      </c>
      <c r="B3" s="3"/>
      <c r="C3" s="3"/>
      <c r="D3" s="3">
        <v>1</v>
      </c>
      <c r="E3" s="11">
        <f>E2+SUMPRODUCT(1/FACT(D3),($B$4/$B$6)^D3)</f>
        <v>2.6</v>
      </c>
      <c r="F3" s="1"/>
      <c r="G3" s="1"/>
    </row>
    <row r="4" spans="1:9" ht="18.75" x14ac:dyDescent="0.3">
      <c r="A4" s="4" t="s">
        <v>16</v>
      </c>
      <c r="B4" s="2">
        <v>40</v>
      </c>
      <c r="C4" s="3" t="s">
        <v>3</v>
      </c>
      <c r="D4" s="3">
        <v>2</v>
      </c>
      <c r="E4" s="3">
        <f t="shared" ref="E4:E9" si="0">E3+SUMPRODUCT(1/FACT(D4),($B$4/$B$6)^D4)</f>
        <v>3.8800000000000003</v>
      </c>
      <c r="F4" s="1"/>
      <c r="G4" s="1"/>
    </row>
    <row r="5" spans="1:9" ht="18.75" x14ac:dyDescent="0.3">
      <c r="A5" s="4" t="s">
        <v>1</v>
      </c>
      <c r="B5" s="2"/>
      <c r="C5" s="3" t="s">
        <v>2</v>
      </c>
      <c r="D5" s="3">
        <v>3</v>
      </c>
      <c r="E5" s="3">
        <f t="shared" si="0"/>
        <v>4.5626666666666669</v>
      </c>
      <c r="F5" s="1"/>
      <c r="G5" s="1"/>
    </row>
    <row r="6" spans="1:9" ht="18.75" x14ac:dyDescent="0.3">
      <c r="A6" s="4" t="s">
        <v>17</v>
      </c>
      <c r="B6" s="2">
        <v>25</v>
      </c>
      <c r="C6" s="3" t="s">
        <v>3</v>
      </c>
      <c r="D6" s="3">
        <v>4</v>
      </c>
      <c r="E6" s="3">
        <f t="shared" si="0"/>
        <v>4.8357333333333337</v>
      </c>
      <c r="F6" s="1"/>
      <c r="G6" s="1"/>
    </row>
    <row r="7" spans="1:9" ht="18.75" x14ac:dyDescent="0.3">
      <c r="A7" s="4" t="s">
        <v>5</v>
      </c>
      <c r="B7" s="2">
        <v>2</v>
      </c>
      <c r="C7" s="3"/>
      <c r="D7" s="3">
        <v>5</v>
      </c>
      <c r="E7" s="3">
        <f t="shared" si="0"/>
        <v>4.9231146666666667</v>
      </c>
      <c r="F7" s="1"/>
      <c r="G7" s="1"/>
    </row>
    <row r="8" spans="1:9" ht="18.75" x14ac:dyDescent="0.3">
      <c r="A8" s="3"/>
      <c r="B8" s="3"/>
      <c r="C8" s="3"/>
      <c r="D8" s="3">
        <v>6</v>
      </c>
      <c r="E8" s="3">
        <f t="shared" si="0"/>
        <v>4.9464163555555558</v>
      </c>
      <c r="F8" s="1"/>
      <c r="G8" s="1"/>
    </row>
    <row r="9" spans="1:9" ht="18.75" x14ac:dyDescent="0.3">
      <c r="A9" s="5" t="s">
        <v>4</v>
      </c>
      <c r="B9" s="3"/>
      <c r="C9" s="3"/>
      <c r="D9" s="3">
        <v>7</v>
      </c>
      <c r="E9" s="3">
        <f t="shared" si="0"/>
        <v>4.9517424558730161</v>
      </c>
      <c r="F9" s="1"/>
      <c r="G9" s="1"/>
    </row>
    <row r="10" spans="1:9" ht="20.25" x14ac:dyDescent="0.35">
      <c r="A10" s="6" t="s">
        <v>25</v>
      </c>
      <c r="B10" s="13">
        <f>(1)/((E3)+((1)/(FACT(B7))*((B4/B6)^(B7))*(((B7)*(B6))/((B7*B6)-(B4)))))</f>
        <v>0.11111111111111109</v>
      </c>
      <c r="C10" s="3"/>
      <c r="D10" s="3"/>
      <c r="E10" s="8" t="s">
        <v>14</v>
      </c>
      <c r="F10" s="1"/>
      <c r="G10" s="1"/>
      <c r="H10" s="1"/>
      <c r="I10" s="1"/>
    </row>
    <row r="11" spans="1:9" ht="20.25" x14ac:dyDescent="0.35">
      <c r="A11" s="6" t="s">
        <v>18</v>
      </c>
      <c r="B11" s="7">
        <f>((1/((FACT(B7))*(B7)^(3-B7)))*((B4/B6)^3)*B10)</f>
        <v>0.11377777777777778</v>
      </c>
      <c r="C11" s="3"/>
      <c r="D11" s="3"/>
      <c r="E11" s="8" t="s">
        <v>8</v>
      </c>
      <c r="F11" s="1"/>
      <c r="G11" s="1"/>
      <c r="H11" s="1"/>
      <c r="I11" s="1"/>
    </row>
    <row r="12" spans="1:9" ht="20.25" x14ac:dyDescent="0.35">
      <c r="A12" s="6" t="s">
        <v>19</v>
      </c>
      <c r="B12" s="7">
        <f>((1/(FACT(B7)))*((B4/B6)^(B7))*((B7*B6)/((B7*B6)-(B4)))*B10)</f>
        <v>0.71111111111111114</v>
      </c>
      <c r="C12" s="3"/>
      <c r="D12" s="3"/>
      <c r="E12" s="8" t="s">
        <v>9</v>
      </c>
      <c r="F12" s="1"/>
      <c r="G12" s="1"/>
      <c r="H12" s="1"/>
      <c r="I12" s="1"/>
    </row>
    <row r="13" spans="1:9" ht="20.25" x14ac:dyDescent="0.3">
      <c r="A13" s="9" t="s">
        <v>20</v>
      </c>
      <c r="B13" s="7">
        <f>(((B4*B6)*(B4/B6)^(B7))/((FACT(B7-1))*((B7*B6)-(B4))^(2)))*B10 + (B4/B6)</f>
        <v>4.4444444444444446</v>
      </c>
      <c r="C13" s="3"/>
      <c r="D13" s="3"/>
      <c r="E13" s="8" t="s">
        <v>10</v>
      </c>
      <c r="F13" s="1"/>
      <c r="G13" s="1"/>
      <c r="H13" s="1"/>
      <c r="I13" s="1"/>
    </row>
    <row r="14" spans="1:9" ht="20.25" x14ac:dyDescent="0.3">
      <c r="A14" s="9" t="s">
        <v>21</v>
      </c>
      <c r="B14" s="12">
        <f>(B13)-(B4/B6)</f>
        <v>2.8444444444444446</v>
      </c>
      <c r="C14" s="3"/>
      <c r="D14" s="3"/>
      <c r="E14" s="8" t="s">
        <v>11</v>
      </c>
      <c r="F14" s="1"/>
      <c r="G14" s="1"/>
      <c r="H14" s="1"/>
      <c r="I14" s="1"/>
    </row>
    <row r="15" spans="1:9" ht="20.25" x14ac:dyDescent="0.3">
      <c r="A15" s="9" t="s">
        <v>22</v>
      </c>
      <c r="B15" s="7">
        <f>(B13/B4)</f>
        <v>0.11111111111111112</v>
      </c>
      <c r="C15" s="3"/>
      <c r="D15" s="3"/>
      <c r="E15" s="8" t="s">
        <v>12</v>
      </c>
      <c r="F15" s="1"/>
      <c r="G15" s="1"/>
      <c r="H15" s="1"/>
      <c r="I15" s="1"/>
    </row>
    <row r="16" spans="1:9" ht="20.25" x14ac:dyDescent="0.3">
      <c r="A16" s="9" t="s">
        <v>23</v>
      </c>
      <c r="B16" s="14">
        <f>(B14/B4)</f>
        <v>7.1111111111111111E-2</v>
      </c>
      <c r="C16" s="3"/>
      <c r="D16" s="3"/>
      <c r="E16" s="8" t="s">
        <v>13</v>
      </c>
      <c r="F16" s="1"/>
      <c r="G16" s="1"/>
      <c r="H16" s="1"/>
      <c r="I16" s="1"/>
    </row>
    <row r="17" spans="1:5" ht="18.75" x14ac:dyDescent="0.3">
      <c r="A17" s="3"/>
      <c r="B17" s="3"/>
      <c r="C17" s="3"/>
      <c r="D17" s="3"/>
      <c r="E17" s="3"/>
    </row>
    <row r="18" spans="1:5" ht="20.25" x14ac:dyDescent="0.35">
      <c r="A18" s="12" t="s">
        <v>24</v>
      </c>
      <c r="B18" s="3"/>
      <c r="C18" s="3"/>
      <c r="D18" s="3"/>
      <c r="E18" s="10" t="s">
        <v>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2016-12-21T17:13:07Z</dcterms:modified>
</cp:coreProperties>
</file>